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Ex01 — PROCV Básico" sheetId="2" state="visible" r:id="rId4"/>
    <sheet name="Ex02 — PROCV Funcionários" sheetId="3" state="visible" r:id="rId5"/>
    <sheet name="Ex03 — PROCV Estoque" sheetId="4" state="visible" r:id="rId6"/>
    <sheet name="Ex04 — PROCV Aproximado" sheetId="5" state="visible" r:id="rId7"/>
    <sheet name="Ex05 — SEERRO" sheetId="6" state="visible" r:id="rId8"/>
    <sheet name="Ex06 — PROCX Básico" sheetId="7" state="visible" r:id="rId9"/>
    <sheet name="Ex07 — PROCX Funcionários" sheetId="8" state="visible" r:id="rId10"/>
    <sheet name="Ex08 — PROCX + Erro" sheetId="9" state="visible" r:id="rId11"/>
    <sheet name="Ex09 — PROCH" sheetId="10" state="visible" r:id="rId12"/>
    <sheet name="Ex10 — Desafi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<sst xmlns="http://schemas.openxmlformats.org/spreadsheetml/2006/main" count="286" uniqueCount="220">
  <si>
    <t xml:space="preserve">Atividade 20.1 — Gabarito Completo</t>
  </si>
  <si>
    <t xml:space="preserve">Cor / Estilo</t>
  </si>
  <si>
    <t xml:space="preserve">Significado</t>
  </si>
  <si>
    <t xml:space="preserve">Fundo AMARELO (célula de entrada)</t>
  </si>
  <si>
    <t xml:space="preserve">Digite aqui o valor de consulta</t>
  </si>
  <si>
    <t xml:space="preserve">Fundo VERDE (célula de resultado)</t>
  </si>
  <si>
    <t xml:space="preserve">Fórmula — resultado calculado automaticamente</t>
  </si>
  <si>
    <t xml:space="preserve">Fundo AZUL claro (tabela de dados)</t>
  </si>
  <si>
    <t xml:space="preserve">Dados da tabela — não edite</t>
  </si>
  <si>
    <t xml:space="preserve">Fundo AMARELO CLARO (aviso)</t>
  </si>
  <si>
    <t xml:space="preserve">Dica ou instrução importante</t>
  </si>
  <si>
    <t xml:space="preserve">Índice das abas</t>
  </si>
  <si>
    <t xml:space="preserve">Aba</t>
  </si>
  <si>
    <t xml:space="preserve">Descrição</t>
  </si>
  <si>
    <t xml:space="preserve">Ex01 — PROCV Básico</t>
  </si>
  <si>
    <t xml:space="preserve">PROCV: busca preço pelo código do produto</t>
  </si>
  <si>
    <t xml:space="preserve">Ex02 — PROCV Funcionários</t>
  </si>
  <si>
    <t xml:space="preserve">PROCV: busca funcionário, setor e salário pela matrícula</t>
  </si>
  <si>
    <t xml:space="preserve">Ex03 — PROCV Estoque</t>
  </si>
  <si>
    <t xml:space="preserve">PROCV: busca produto, estoque e localização pelo código</t>
  </si>
  <si>
    <t xml:space="preserve">Ex04 — PROCV Aproximado</t>
  </si>
  <si>
    <t xml:space="preserve">PROCV com VERDADEIRO: calcula comissão por faixa de venda</t>
  </si>
  <si>
    <t xml:space="preserve">Ex05 — SEERRO</t>
  </si>
  <si>
    <t xml:space="preserve">SEERRO + PROCV: exibe mensagem amigável se código não existe</t>
  </si>
  <si>
    <t xml:space="preserve">Ex06 — PROCX Básico</t>
  </si>
  <si>
    <t xml:space="preserve">PROCX: busca preço pelo código do produto</t>
  </si>
  <si>
    <t xml:space="preserve">Ex07 — PROCX Funcionários</t>
  </si>
  <si>
    <t xml:space="preserve">PROCX: busca nome, cargo, departamento e salário pelo ID</t>
  </si>
  <si>
    <t xml:space="preserve">Ex08 — PROCX + Erro</t>
  </si>
  <si>
    <t xml:space="preserve">PROCX com tratamento de erro para CPF inexistente</t>
  </si>
  <si>
    <t xml:space="preserve">Ex09 — PROCH</t>
  </si>
  <si>
    <t xml:space="preserve">PROCH: busca vendas mensais por nome do mês</t>
  </si>
  <si>
    <t xml:space="preserve">Ex10 — Desafio</t>
  </si>
  <si>
    <t xml:space="preserve">PROCV e PROCX lado a lado para comparação</t>
  </si>
  <si>
    <t xml:space="preserve">Exercício 1 — PROCV Básico</t>
  </si>
  <si>
    <t xml:space="preserve">📌 Busca o preço de um produto pelo código. O valor procurado deve estar na 1ª coluna.</t>
  </si>
  <si>
    <t xml:space="preserve">Código</t>
  </si>
  <si>
    <t xml:space="preserve">Produto</t>
  </si>
  <si>
    <t xml:space="preserve">Preço (R$)</t>
  </si>
  <si>
    <t xml:space="preserve">Teclado</t>
  </si>
  <si>
    <t xml:space="preserve">Mouse</t>
  </si>
  <si>
    <t xml:space="preserve">Monitor</t>
  </si>
  <si>
    <t xml:space="preserve">Headset</t>
  </si>
  <si>
    <t xml:space="preserve">Webcam</t>
  </si>
  <si>
    <t xml:space="preserve">▶ Área de Consulta</t>
  </si>
  <si>
    <t xml:space="preserve">Código:</t>
  </si>
  <si>
    <t xml:space="preserve">Preço:</t>
  </si>
  <si>
    <t xml:space="preserve">💡 Fórmula: =PROCV(G12,B5:D9,3,FALSO)  →  busca G12 em B5:B9, retorna coluna 3 (Preço)</t>
  </si>
  <si>
    <t xml:space="preserve">Exercício 2 — PROCV com Funcionários</t>
  </si>
  <si>
    <t xml:space="preserve">📌 Busca funcionário, setor e salário pela matrícula.</t>
  </si>
  <si>
    <t xml:space="preserve">Matrícula</t>
  </si>
  <si>
    <t xml:space="preserve">Funcionário</t>
  </si>
  <si>
    <t xml:space="preserve">Setor</t>
  </si>
  <si>
    <t xml:space="preserve">Salário (R$)</t>
  </si>
  <si>
    <t xml:space="preserve">João</t>
  </si>
  <si>
    <t xml:space="preserve">TI</t>
  </si>
  <si>
    <t xml:space="preserve">Maria</t>
  </si>
  <si>
    <t xml:space="preserve">RH</t>
  </si>
  <si>
    <t xml:space="preserve">Carlos</t>
  </si>
  <si>
    <t xml:space="preserve">Financeiro</t>
  </si>
  <si>
    <t xml:space="preserve">Ana</t>
  </si>
  <si>
    <t xml:space="preserve">Pedro</t>
  </si>
  <si>
    <t xml:space="preserve">Compras</t>
  </si>
  <si>
    <t xml:space="preserve">Matrícula:</t>
  </si>
  <si>
    <t xml:space="preserve">Funcionário:</t>
  </si>
  <si>
    <t xml:space="preserve">Setor:</t>
  </si>
  <si>
    <t xml:space="preserve">Salário (R$):</t>
  </si>
  <si>
    <t xml:space="preserve">💡 Mude o número da coluna (2, 3, 4) para retornar cada informação diferente.</t>
  </si>
  <si>
    <t xml:space="preserve">Exercício 3 — PROCV com Estoque</t>
  </si>
  <si>
    <t xml:space="preserve">📌 Busca produto, estoque e localização pelo código.</t>
  </si>
  <si>
    <t xml:space="preserve">Estoque</t>
  </si>
  <si>
    <t xml:space="preserve">Localização</t>
  </si>
  <si>
    <t xml:space="preserve">P001</t>
  </si>
  <si>
    <t xml:space="preserve">Notebook</t>
  </si>
  <si>
    <t xml:space="preserve">A01</t>
  </si>
  <si>
    <t xml:space="preserve">P002</t>
  </si>
  <si>
    <t xml:space="preserve">A02</t>
  </si>
  <si>
    <t xml:space="preserve">P003</t>
  </si>
  <si>
    <t xml:space="preserve">B01</t>
  </si>
  <si>
    <t xml:space="preserve">P004</t>
  </si>
  <si>
    <t xml:space="preserve">B02</t>
  </si>
  <si>
    <t xml:space="preserve">P005</t>
  </si>
  <si>
    <t xml:space="preserve">Impressora</t>
  </si>
  <si>
    <t xml:space="preserve">C01</t>
  </si>
  <si>
    <t xml:space="preserve">Produto:</t>
  </si>
  <si>
    <t xml:space="preserve">Estoque:</t>
  </si>
  <si>
    <t xml:space="preserve">Localização:</t>
  </si>
  <si>
    <t xml:space="preserve">Exercício 4 — PROCV com Correspondência Aproximada (Faixas de Comissão)</t>
  </si>
  <si>
    <t xml:space="preserve">⚠️ Usamos VERDADEIRO porque a tabela define FAIXAS, não valores exatos. O Excel encontra a maior faixa que não ultrapassa o valor digitado. A primeira coluna DEVE estar em ordem crescente.</t>
  </si>
  <si>
    <t xml:space="preserve">Venda Inicial (R$)</t>
  </si>
  <si>
    <t xml:space="preserve">Comissão</t>
  </si>
  <si>
    <t xml:space="preserve">Intervalo de aplicação</t>
  </si>
  <si>
    <t xml:space="preserve">1%</t>
  </si>
  <si>
    <t xml:space="preserve">R$ 0 até R$ 999,99</t>
  </si>
  <si>
    <t xml:space="preserve">2%</t>
  </si>
  <si>
    <t xml:space="preserve">R$ 1.000 até R$ 4.999,99</t>
  </si>
  <si>
    <t xml:space="preserve">3%</t>
  </si>
  <si>
    <t xml:space="preserve">R$ 5.000 até R$ 9.999,99</t>
  </si>
  <si>
    <t xml:space="preserve">5%</t>
  </si>
  <si>
    <t xml:space="preserve">R$ 10.000 até R$ 19.999,99</t>
  </si>
  <si>
    <t xml:space="preserve">7%</t>
  </si>
  <si>
    <t xml:space="preserve">Acima de R$ 20.000</t>
  </si>
  <si>
    <t xml:space="preserve">Digite qualquer valor de venda em H12 e a comissão é calculada automaticamente.</t>
  </si>
  <si>
    <t xml:space="preserve">Valor de Venda (R$)</t>
  </si>
  <si>
    <t xml:space="preserve">Comissão (fórmula)</t>
  </si>
  <si>
    <t xml:space="preserve">Esperado</t>
  </si>
  <si>
    <t xml:space="preserve">Exercício 5 — PROCV + SEERRO</t>
  </si>
  <si>
    <t xml:space="preserve">📌 Quando o código não existe, em vez de #N/D, exibe 'Produto não encontrado'.</t>
  </si>
  <si>
    <t xml:space="preserve">💡 Teste com código 101 (existe) e 999 (não existe). Veja a diferença!</t>
  </si>
  <si>
    <t xml:space="preserve">Exercício 6 — PROCX Básico</t>
  </si>
  <si>
    <t xml:space="preserve">📌 PROCX é mais moderno e flexível. Não exige que o valor buscado esteja na 1ª coluna.</t>
  </si>
  <si>
    <t xml:space="preserve">SSD 480GB</t>
  </si>
  <si>
    <t xml:space="preserve">SSD 1TB</t>
  </si>
  <si>
    <t xml:space="preserve">HD 2TB</t>
  </si>
  <si>
    <t xml:space="preserve">Memória 16GB</t>
  </si>
  <si>
    <t xml:space="preserve">Fonte 650W</t>
  </si>
  <si>
    <t xml:space="preserve">Posição:</t>
  </si>
  <si>
    <t xml:space="preserve">💡 PROCX nativo: =PROCX(G12,B5:B9,D5:D9,"Produto não encontrado")  As fórmulas acima usam INDEX+MATCH (equivalente compatível). No Excel moderno, cole a fórmula PROCX diretamente.</t>
  </si>
  <si>
    <t xml:space="preserve">Exercício 7 — PROCX com Várias Informações (Funcionários)</t>
  </si>
  <si>
    <t xml:space="preserve">📌 Tabela de FUNCIONÁRIOS — diferente da tabela de produtos dos exercícios anteriores!</t>
  </si>
  <si>
    <t xml:space="preserve">ID</t>
  </si>
  <si>
    <t xml:space="preserve">Nome</t>
  </si>
  <si>
    <t xml:space="preserve">Cargo</t>
  </si>
  <si>
    <t xml:space="preserve">Departamento</t>
  </si>
  <si>
    <t xml:space="preserve">F01</t>
  </si>
  <si>
    <t xml:space="preserve">Ana Lima</t>
  </si>
  <si>
    <t xml:space="preserve">Analista</t>
  </si>
  <si>
    <t xml:space="preserve">F02</t>
  </si>
  <si>
    <t xml:space="preserve">Bruno Costa</t>
  </si>
  <si>
    <t xml:space="preserve">Designer</t>
  </si>
  <si>
    <t xml:space="preserve">Marketing</t>
  </si>
  <si>
    <t xml:space="preserve">F03</t>
  </si>
  <si>
    <t xml:space="preserve">Carla Souza</t>
  </si>
  <si>
    <t xml:space="preserve">Gerente</t>
  </si>
  <si>
    <t xml:space="preserve">F04</t>
  </si>
  <si>
    <t xml:space="preserve">Diego Melo</t>
  </si>
  <si>
    <t xml:space="preserve">Dev. Sênior</t>
  </si>
  <si>
    <t xml:space="preserve">F05</t>
  </si>
  <si>
    <t xml:space="preserve">Erika Nunes</t>
  </si>
  <si>
    <t xml:space="preserve">Coordenadora</t>
  </si>
  <si>
    <t xml:space="preserve">ID:</t>
  </si>
  <si>
    <t xml:space="preserve">Nome:</t>
  </si>
  <si>
    <t xml:space="preserve">Cargo:</t>
  </si>
  <si>
    <t xml:space="preserve">Departamento:</t>
  </si>
  <si>
    <t xml:space="preserve">💡 PROCX nativo: =PROCX(I12,B5:B9,C5:C9,"Não encontrado")  As fórmulas INDEX+MATCH acima são equivalentes e funcionam em qualquer versão do Excel.</t>
  </si>
  <si>
    <t xml:space="preserve">Exercício 8 — PROCX com Tratamento de Erro (Clientes por CPF)</t>
  </si>
  <si>
    <t xml:space="preserve">📌 Busca cliente pelo CPF. Se não existir, exibe 'Cliente não cadastrado'.</t>
  </si>
  <si>
    <t xml:space="preserve">CPF</t>
  </si>
  <si>
    <t xml:space="preserve">Cidade</t>
  </si>
  <si>
    <t xml:space="preserve">Telefone</t>
  </si>
  <si>
    <t xml:space="preserve">111.222.333-44</t>
  </si>
  <si>
    <t xml:space="preserve">Ana Pereira</t>
  </si>
  <si>
    <t xml:space="preserve">São Paulo</t>
  </si>
  <si>
    <t xml:space="preserve">(11) 91234-5678</t>
  </si>
  <si>
    <t xml:space="preserve">222.333.444-55</t>
  </si>
  <si>
    <t xml:space="preserve">Bruno Lima</t>
  </si>
  <si>
    <t xml:space="preserve">Rio de Janeiro</t>
  </si>
  <si>
    <t xml:space="preserve">(21) 98765-4321</t>
  </si>
  <si>
    <t xml:space="preserve">333.444.555-66</t>
  </si>
  <si>
    <t xml:space="preserve">Carla Melo</t>
  </si>
  <si>
    <t xml:space="preserve">Belo Horizonte</t>
  </si>
  <si>
    <t xml:space="preserve">(31) 97654-3210</t>
  </si>
  <si>
    <t xml:space="preserve">444.555.666-77</t>
  </si>
  <si>
    <t xml:space="preserve">Diego Souza</t>
  </si>
  <si>
    <t xml:space="preserve">Curitiba</t>
  </si>
  <si>
    <t xml:space="preserve">(41) 96543-2109</t>
  </si>
  <si>
    <t xml:space="preserve">555.666.777-88</t>
  </si>
  <si>
    <t xml:space="preserve">Erika Costa</t>
  </si>
  <si>
    <t xml:space="preserve">Porto Alegre</t>
  </si>
  <si>
    <t xml:space="preserve">(51) 95432-1098</t>
  </si>
  <si>
    <t xml:space="preserve">CPF:</t>
  </si>
  <si>
    <t xml:space="preserve">💡 Teste com CPF '999.999.999-99' para ver a mensagem de erro. PROCX nativo: =PROCX(H12,B5:B9,C5:C9,"Cliente não cadastrado")</t>
  </si>
  <si>
    <t xml:space="preserve">Exercício 9 — PROCH (Pesquisa Horizontal)</t>
  </si>
  <si>
    <t xml:space="preserve">📌 PROCH procura horizontalmente (por colunas). Ideal para tabelas organizadas por meses/períodos.</t>
  </si>
  <si>
    <t xml:space="preserve">Mês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</si>
  <si>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</si>
  <si>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</si>
  <si>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</si>
  <si>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</si>
  <si>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</si>
  <si>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</si>
  <si>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Vendas (R$)</t>
  </si>
  <si>
    <t xml:space="preserve">Mês:</t>
  </si>
  <si>
    <t xml:space="preserve">Vendas (R$):</t>
  </si>
  <si>
    <t xml:space="preserve">💡 O '2' na fórmula indica a 2ª linha da matriz (linha das Vendas). Troque o mês em K9 e o valor atualiza automaticamente.</t>
  </si>
  <si>
    <t xml:space="preserve">Exercício 10 — Desafio: PROCV × PROCX lado a lado</t>
  </si>
  <si>
    <t xml:space="preserve">📌 Compare PROCV e PROCX para o mesmo código. Ambas devem retornar o mesmo resultado!</t>
  </si>
  <si>
    <t xml:space="preserve">Categoria</t>
  </si>
  <si>
    <t xml:space="preserve">A001</t>
  </si>
  <si>
    <t xml:space="preserve">Notebook Dell</t>
  </si>
  <si>
    <t xml:space="preserve">Informática</t>
  </si>
  <si>
    <t xml:space="preserve">A002</t>
  </si>
  <si>
    <t xml:space="preserve">Monitor LG 27"</t>
  </si>
  <si>
    <t xml:space="preserve">Periférico</t>
  </si>
  <si>
    <t xml:space="preserve">A003</t>
  </si>
  <si>
    <t xml:space="preserve">Teclado Mecânico</t>
  </si>
  <si>
    <t xml:space="preserve">A004</t>
  </si>
  <si>
    <t xml:space="preserve">Mouse Gamer</t>
  </si>
  <si>
    <t xml:space="preserve">A005</t>
  </si>
  <si>
    <t xml:space="preserve">Headset Sony</t>
  </si>
  <si>
    <t xml:space="preserve">Áudio</t>
  </si>
  <si>
    <t xml:space="preserve">A006</t>
  </si>
  <si>
    <t xml:space="preserve">Armazenamento</t>
  </si>
  <si>
    <t xml:space="preserve">A007</t>
  </si>
  <si>
    <t xml:space="preserve">Memória RAM 16GB</t>
  </si>
  <si>
    <t xml:space="preserve">Componente</t>
  </si>
  <si>
    <t xml:space="preserve">A008</t>
  </si>
  <si>
    <t xml:space="preserve">Webcam HD</t>
  </si>
  <si>
    <t xml:space="preserve">Vídeo</t>
  </si>
  <si>
    <t xml:space="preserve">A009</t>
  </si>
  <si>
    <t xml:space="preserve">Impressora HP</t>
  </si>
  <si>
    <t xml:space="preserve">Impressão</t>
  </si>
  <si>
    <t xml:space="preserve">A010</t>
  </si>
  <si>
    <t xml:space="preserve">Roteador Wi-Fi 6</t>
  </si>
  <si>
    <t xml:space="preserve">Rede</t>
  </si>
  <si>
    <t xml:space="preserve">▶ Código de Consulta</t>
  </si>
  <si>
    <t xml:space="preserve">Campo</t>
  </si>
  <si>
    <t xml:space="preserve">PROCV (resultado)</t>
  </si>
  <si>
    <t xml:space="preserve">PROCX / INDEX+MATCH (resultado)</t>
  </si>
  <si>
    <t xml:space="preserve">💡 Ambas as colunas devem retornar os mesmos valores. PROCX nativo: =PROCX(I17,B5:B14,C5:C14,"Não encontrado")  PROCV exige contar a coluna; PROCX/INDEX+MATCH apontam diretamente para o intervalo.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</si>
</sst>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0"/>
      <color rgb="FF7F6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C0392B"/>
      <name val="Arial"/>
      <family val="0"/>
      <charset val="1"/>
    </font>
    <font>
      <sz val="11"/>
      <color rgb="FF2E75B6"/>
      <name val="Arial"/>
      <family val="0"/>
      <charset val="1"/>
    </font>
    <font>
      <sz val="11"/>
      <color rgb="FFC55A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DEEAF1"/>
        <bgColor rgb="FFE2EFDA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EEAF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DE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C55A11"/>
      <rgbColor rgb="FF666699"/>
      <rgbColor rgb="FFAAAAAA"/>
      <rgbColor rgb="FF1F3864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"/>
    <col collapsed="false" customWidth="true" hidden="false" outlineLevel="0" max="3" min="3" style="1" width="50"/>
  </cols>
  <sheetData>
    <row r="1" customFormat="false" ht="30" hidden="false" customHeight="true" outlineLevel="0" collapsed="false">
      <c r="B1" s="2" t="s">
        <v>0</v>
      </c>
      <c r="C1" s="2"/>
    </row>
    <row r="2" customFormat="false" ht="9.75" hidden="false" customHeight="true" outlineLevel="0" collapsed="false"/>
    <row r="3" customFormat="false" ht="15" hidden="false" customHeight="true" outlineLevel="0" collapsed="false">
      <c r="B3" s="3" t="s">
        <v>1</v>
      </c>
      <c r="C3" s="3" t="s">
        <v>2</v>
      </c>
    </row>
    <row r="4" customFormat="false" ht="24" hidden="false" customHeight="true" outlineLevel="0" collapsed="false">
      <c r="B4" s="4" t="s">
        <v>3</v>
      </c>
      <c r="C4" s="4" t="s">
        <v>4</v>
      </c>
    </row>
    <row r="5" customFormat="false" ht="24" hidden="false" customHeight="true" outlineLevel="0" collapsed="false">
      <c r="B5" s="5" t="s">
        <v>5</v>
      </c>
      <c r="C5" s="5" t="s">
        <v>6</v>
      </c>
    </row>
    <row r="6" customFormat="false" ht="24" hidden="false" customHeight="true" outlineLevel="0" collapsed="false">
      <c r="B6" s="4" t="s">
        <v>7</v>
      </c>
      <c r="C6" s="4" t="s">
        <v>8</v>
      </c>
    </row>
    <row r="7" customFormat="false" ht="24" hidden="false" customHeight="true" outlineLevel="0" collapsed="false">
      <c r="B7" s="5" t="s">
        <v>9</v>
      </c>
      <c r="C7" s="5" t="s">
        <v>10</v>
      </c>
    </row>
    <row r="8" customFormat="false" ht="13.5" hidden="false" customHeight="true" outlineLevel="0" collapsed="false"/>
    <row r="9" customFormat="false" ht="21.75" hidden="false" customHeight="true" outlineLevel="0" collapsed="false">
      <c r="B9" s="6" t="s">
        <v>11</v>
      </c>
      <c r="C9" s="6"/>
    </row>
    <row r="10" customFormat="false" ht="15" hidden="false" customHeight="true" outlineLevel="0" collapsed="false">
      <c r="B10" s="3" t="s">
        <v>12</v>
      </c>
      <c r="C10" s="3" t="s">
        <v>13</v>
      </c>
    </row>
    <row r="11" customFormat="false" ht="15" hidden="false" customHeight="true" outlineLevel="0" collapsed="false">
      <c r="B11" s="7" t="s">
        <v>14</v>
      </c>
      <c r="C11" s="7" t="s">
        <v>15</v>
      </c>
    </row>
    <row r="12" customFormat="false" ht="15" hidden="false" customHeight="true" outlineLevel="0" collapsed="false">
      <c r="B12" s="8" t="s">
        <v>16</v>
      </c>
      <c r="C12" s="8" t="s">
        <v>17</v>
      </c>
    </row>
    <row r="13" customFormat="false" ht="15" hidden="false" customHeight="true" outlineLevel="0" collapsed="false">
      <c r="B13" s="7" t="s">
        <v>18</v>
      </c>
      <c r="C13" s="7" t="s">
        <v>19</v>
      </c>
    </row>
    <row r="14" customFormat="false" ht="15" hidden="false" customHeight="true" outlineLevel="0" collapsed="false">
      <c r="B14" s="8" t="s">
        <v>20</v>
      </c>
      <c r="C14" s="8" t="s">
        <v>21</v>
      </c>
    </row>
    <row r="15" customFormat="false" ht="15" hidden="false" customHeight="true" outlineLevel="0" collapsed="false">
      <c r="B15" s="7" t="s">
        <v>22</v>
      </c>
      <c r="C15" s="7" t="s">
        <v>23</v>
      </c>
    </row>
    <row r="16" customFormat="false" ht="15" hidden="false" customHeight="true" outlineLevel="0" collapsed="false">
      <c r="B16" s="8" t="s">
        <v>24</v>
      </c>
      <c r="C16" s="8" t="s">
        <v>25</v>
      </c>
    </row>
    <row r="17" customFormat="false" ht="15" hidden="false" customHeight="true" outlineLevel="0" collapsed="false">
      <c r="B17" s="7" t="s">
        <v>26</v>
      </c>
      <c r="C17" s="7" t="s">
        <v>27</v>
      </c>
    </row>
    <row r="18" customFormat="false" ht="15" hidden="false" customHeight="true" outlineLevel="0" collapsed="false">
      <c r="B18" s="8" t="s">
        <v>28</v>
      </c>
      <c r="C18" s="8" t="s">
        <v>29</v>
      </c>
    </row>
    <row r="19" customFormat="false" ht="15" hidden="false" customHeight="true" outlineLevel="0" collapsed="false">
      <c r="B19" s="7" t="s">
        <v>30</v>
      </c>
      <c r="C19" s="7" t="s">
        <v>31</v>
      </c>
    </row>
    <row r="20" customFormat="false" ht="15" hidden="false" customHeight="true" outlineLevel="0" collapsed="false">
      <c r="B20" s="8" t="s">
        <v>32</v>
      </c>
      <c r="C20" s="8" t="s">
        <v>33</v>
      </c>
    </row>
  </sheetData>
  <mergeCells count="2">
    <mergeCell ref="B1:C1"/>
    <mergeCell ref="B9:C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4"/>
    <col collapsed="false" customWidth="true" hidden="false" outlineLevel="0" max="6" min="6" style="1" width="14"/>
    <col collapsed="false" customWidth="true" hidden="false" outlineLevel="0" max="7" min="7" style="1" width="20"/>
    <col collapsed="false" customWidth="true" hidden="false" outlineLevel="0" max="8" min="8" style="1" width="14"/>
  </cols>
  <sheetData>
    <row r="1" customFormat="false" ht="30" hidden="false" customHeight="true" outlineLevel="0" collapsed="false">
      <c r="B1" s="2" t="s">
        <v>34</v>
      </c>
      <c r="C1" s="2"/>
      <c r="D1" s="2"/>
    </row>
    <row r="2" customFormat="false" ht="36" hidden="false" customHeight="true" outlineLevel="0" collapsed="false">
      <c r="B2" s="9" t="s">
        <v>35</v>
      </c>
      <c r="C2" s="9"/>
      <c r="D2" s="9"/>
    </row>
    <row r="4" customFormat="false" ht="15" hidden="false" customHeight="true" outlineLevel="0" collapsed="false">
      <c r="B4" s="3" t="s">
        <v>36</v>
      </c>
      <c r="C4" s="3" t="s">
        <v>37</v>
      </c>
      <c r="D4" s="3" t="s">
        <v>38</v>
      </c>
    </row>
    <row r="5" customFormat="false" ht="15" hidden="false" customHeight="true" outlineLevel="0" collapsed="false">
      <c r="B5" s="10" t="n">
        <v>101</v>
      </c>
      <c r="C5" s="10" t="s">
        <v>39</v>
      </c>
      <c r="D5" s="10" t="n">
        <v>80</v>
      </c>
    </row>
    <row r="6" customFormat="false" ht="15" hidden="false" customHeight="true" outlineLevel="0" collapsed="false">
      <c r="B6" s="11" t="n">
        <v>102</v>
      </c>
      <c r="C6" s="11" t="s">
        <v>40</v>
      </c>
      <c r="D6" s="11" t="n">
        <v>45</v>
      </c>
    </row>
    <row r="7" customFormat="false" ht="15" hidden="false" customHeight="true" outlineLevel="0" collapsed="false">
      <c r="B7" s="10" t="n">
        <v>103</v>
      </c>
      <c r="C7" s="10" t="s">
        <v>41</v>
      </c>
      <c r="D7" s="10" t="n">
        <v>850</v>
      </c>
    </row>
    <row r="8" customFormat="false" ht="15" hidden="false" customHeight="true" outlineLevel="0" collapsed="false">
      <c r="B8" s="11" t="n">
        <v>104</v>
      </c>
      <c r="C8" s="11" t="s">
        <v>42</v>
      </c>
      <c r="D8" s="11" t="n">
        <v>120</v>
      </c>
    </row>
    <row r="9" customFormat="false" ht="15" hidden="false" customHeight="true" outlineLevel="0" collapsed="false">
      <c r="B9" s="10" t="n">
        <v>105</v>
      </c>
      <c r="C9" s="10" t="s">
        <v>43</v>
      </c>
      <c r="D9" s="10" t="n">
        <v>180</v>
      </c>
    </row>
    <row r="11" customFormat="false" ht="21.75" hidden="false" customHeight="true" outlineLevel="0" collapsed="false">
      <c r="F11" s="6" t="s">
        <v>44</v>
      </c>
      <c r="G11" s="6"/>
      <c r="H11" s="6"/>
    </row>
    <row r="12" customFormat="false" ht="21.75" hidden="false" customHeight="true" outlineLevel="0" collapsed="false">
      <c r="F12" s="12" t="s">
        <v>45</v>
      </c>
      <c r="G12" s="13" t="n">
        <v>103</v>
      </c>
      <c r="H12" s="13" t="n">
        <v>103</v>
      </c>
    </row>
    <row r="13" customFormat="false" ht="21.75" hidden="false" customHeight="true" outlineLevel="0" collapsed="false">
      <c r="F13" s="12" t="s">
        <v>46</v>
      </c>
      <c r="G13" s="14" t="n">
        <f aca="false">VLOOKUP(G12,B5:D9,3,FALSE())</f>
        <v>850</v>
      </c>
      <c r="H13" s="14" t="n">
        <f aca="false">VLOOKUP(G12,B5:D9,3,FALSE())</f>
        <v>850</v>
      </c>
    </row>
    <row r="15" customFormat="false" ht="36" hidden="false" customHeight="true" outlineLevel="0" collapsed="false">
      <c r="F15" s="15" t="s">
        <v>47</v>
      </c>
      <c r="G15" s="15"/>
      <c r="H15" s="15"/>
    </row>
  </sheetData>
  <mergeCells count="4">
    <mergeCell ref="B1:D1"/>
    <mergeCell ref="B2:D2"/>
    <mergeCell ref="F11:H11"/>
    <mergeCell ref="F15:H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1"/>
    <col collapsed="false" customWidth="true" hidden="false" outlineLevel="0" max="3" min="3" style="1" width="18"/>
    <col collapsed="false" customWidth="true" hidden="false" outlineLevel="0" max="4" min="4" style="1" width="15"/>
    <col collapsed="false" customWidth="true" hidden="false" outlineLevel="0" max="5" min="5" style="1" width="13"/>
    <col collapsed="false" customWidth="true" hidden="false" outlineLevel="0" max="6" min="6" style="1" width="4"/>
    <col collapsed="false" customWidth="true" hidden="false" outlineLevel="0" max="7" min="7" style="1" width="14"/>
    <col collapsed="false" customWidth="true" hidden="false" outlineLevel="0" max="8" min="8" style="1" width="20"/>
    <col collapsed="false" customWidth="true" hidden="false" outlineLevel="0" max="9" min="9" style="1" width="16"/>
    <col collapsed="false" customWidth="true" hidden="false" outlineLevel="0" max="10" min="10" style="1" width="14"/>
  </cols>
  <sheetData>
    <row r="1" customFormat="false" ht="30" hidden="false" customHeight="true" outlineLevel="0" collapsed="false">
      <c r="B1" s="2" t="s">
        <v>48</v>
      </c>
      <c r="C1" s="2"/>
      <c r="D1" s="2"/>
      <c r="E1" s="2"/>
    </row>
    <row r="2" customFormat="false" ht="36" hidden="false" customHeight="true" outlineLevel="0" collapsed="false">
      <c r="B2" s="9" t="s">
        <v>49</v>
      </c>
      <c r="C2" s="9"/>
      <c r="D2" s="9"/>
      <c r="E2" s="9"/>
    </row>
    <row r="4" customFormat="false" ht="15" hidden="false" customHeight="true" outlineLevel="0" collapsed="false">
      <c r="B4" s="3" t="s">
        <v>50</v>
      </c>
      <c r="C4" s="3" t="s">
        <v>51</v>
      </c>
      <c r="D4" s="3" t="s">
        <v>52</v>
      </c>
      <c r="E4" s="3" t="s">
        <v>53</v>
      </c>
    </row>
    <row r="5" customFormat="false" ht="15" hidden="false" customHeight="true" outlineLevel="0" collapsed="false">
      <c r="B5" s="10" t="n">
        <v>1001</v>
      </c>
      <c r="C5" s="10" t="s">
        <v>54</v>
      </c>
      <c r="D5" s="10" t="s">
        <v>55</v>
      </c>
      <c r="E5" s="10" t="n">
        <v>3500</v>
      </c>
    </row>
    <row r="6" customFormat="false" ht="15" hidden="false" customHeight="true" outlineLevel="0" collapsed="false">
      <c r="B6" s="11" t="n">
        <v>1002</v>
      </c>
      <c r="C6" s="11" t="s">
        <v>56</v>
      </c>
      <c r="D6" s="11" t="s">
        <v>57</v>
      </c>
      <c r="E6" s="11" t="n">
        <v>4200</v>
      </c>
    </row>
    <row r="7" customFormat="false" ht="15" hidden="false" customHeight="true" outlineLevel="0" collapsed="false">
      <c r="B7" s="10" t="n">
        <v>1003</v>
      </c>
      <c r="C7" s="10" t="s">
        <v>58</v>
      </c>
      <c r="D7" s="10" t="s">
        <v>59</v>
      </c>
      <c r="E7" s="10" t="n">
        <v>4800</v>
      </c>
    </row>
    <row r="8" customFormat="false" ht="15" hidden="false" customHeight="true" outlineLevel="0" collapsed="false">
      <c r="B8" s="11" t="n">
        <v>1004</v>
      </c>
      <c r="C8" s="11" t="s">
        <v>60</v>
      </c>
      <c r="D8" s="11" t="s">
        <v>55</v>
      </c>
      <c r="E8" s="11" t="n">
        <v>3900</v>
      </c>
    </row>
    <row r="9" customFormat="false" ht="15" hidden="false" customHeight="true" outlineLevel="0" collapsed="false">
      <c r="B9" s="10" t="n">
        <v>1005</v>
      </c>
      <c r="C9" s="10" t="s">
        <v>61</v>
      </c>
      <c r="D9" s="10" t="s">
        <v>62</v>
      </c>
      <c r="E9" s="10" t="n">
        <v>3700</v>
      </c>
    </row>
    <row r="11" customFormat="false" ht="21.75" hidden="false" customHeight="true" outlineLevel="0" collapsed="false">
      <c r="G11" s="6" t="s">
        <v>44</v>
      </c>
      <c r="H11" s="6"/>
      <c r="I11" s="6"/>
      <c r="J11" s="6"/>
    </row>
    <row r="12" customFormat="false" ht="21.75" hidden="false" customHeight="true" outlineLevel="0" collapsed="false">
      <c r="G12" s="12" t="s">
        <v>63</v>
      </c>
      <c r="H12" s="13" t="n">
        <v>1003</v>
      </c>
      <c r="I12" s="16"/>
    </row>
    <row r="13" customFormat="false" ht="21.75" hidden="false" customHeight="true" outlineLevel="0" collapsed="false">
      <c r="G13" s="12" t="s">
        <v>64</v>
      </c>
      <c r="H13" s="14" t="str">
        <f aca="false">VLOOKUP(H12,B5:E9,2,FALSE())</f>
        <v>Carlos</v>
      </c>
      <c r="I13" s="17"/>
    </row>
    <row r="14" customFormat="false" ht="21.75" hidden="false" customHeight="true" outlineLevel="0" collapsed="false">
      <c r="G14" s="12" t="s">
        <v>65</v>
      </c>
      <c r="H14" s="14" t="str">
        <f aca="false">VLOOKUP(H12,B5:E9,3,FALSE())</f>
        <v>Financeiro</v>
      </c>
      <c r="I14" s="17"/>
    </row>
    <row r="15" customFormat="false" ht="21.75" hidden="false" customHeight="true" outlineLevel="0" collapsed="false">
      <c r="G15" s="12" t="s">
        <v>66</v>
      </c>
      <c r="H15" s="14" t="n">
        <f aca="false">VLOOKUP(H12,B5:E9,4,FALSE())</f>
        <v>4800</v>
      </c>
      <c r="I15" s="17"/>
    </row>
    <row r="17" customFormat="false" ht="36" hidden="false" customHeight="true" outlineLevel="0" collapsed="false">
      <c r="G17" s="15" t="s">
        <v>67</v>
      </c>
      <c r="H17" s="15"/>
      <c r="I17" s="15"/>
      <c r="J17" s="15"/>
    </row>
  </sheetData>
  <mergeCells count="4">
    <mergeCell ref="B1:E1"/>
    <mergeCell ref="B2:E2"/>
    <mergeCell ref="G11:J11"/>
    <mergeCell ref="G17:J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6" min="6" style="1" width="4"/>
    <col collapsed="false" customWidth="true" hidden="false" outlineLevel="0" max="7" min="7" style="1" width="14"/>
    <col collapsed="false" customWidth="true" hidden="false" outlineLevel="0" max="8" min="8" style="1" width="20"/>
    <col collapsed="false" customWidth="true" hidden="false" outlineLevel="0" max="9" min="9" style="1" width="14"/>
    <col collapsed="false" customWidth="true" hidden="false" outlineLevel="0" max="10" min="10" style="1" width="16"/>
  </cols>
  <sheetData>
    <row r="1" customFormat="false" ht="30" hidden="false" customHeight="true" outlineLevel="0" collapsed="false">
      <c r="B1" s="2" t="s">
        <v>68</v>
      </c>
      <c r="C1" s="2"/>
      <c r="D1" s="2"/>
      <c r="E1" s="2"/>
    </row>
    <row r="2" customFormat="false" ht="36" hidden="false" customHeight="true" outlineLevel="0" collapsed="false">
      <c r="B2" s="9" t="s">
        <v>69</v>
      </c>
      <c r="C2" s="9"/>
      <c r="D2" s="9"/>
      <c r="E2" s="9"/>
    </row>
    <row r="4" customFormat="false" ht="15" hidden="false" customHeight="true" outlineLevel="0" collapsed="false">
      <c r="B4" s="3" t="s">
        <v>36</v>
      </c>
      <c r="C4" s="3" t="s">
        <v>37</v>
      </c>
      <c r="D4" s="3" t="s">
        <v>70</v>
      </c>
      <c r="E4" s="3" t="s">
        <v>71</v>
      </c>
    </row>
    <row r="5" customFormat="false" ht="15" hidden="false" customHeight="true" outlineLevel="0" collapsed="false">
      <c r="B5" s="10" t="s">
        <v>72</v>
      </c>
      <c r="C5" s="10" t="s">
        <v>73</v>
      </c>
      <c r="D5" s="10" t="n">
        <v>15</v>
      </c>
      <c r="E5" s="10" t="s">
        <v>74</v>
      </c>
    </row>
    <row r="6" customFormat="false" ht="15" hidden="false" customHeight="true" outlineLevel="0" collapsed="false">
      <c r="B6" s="11" t="s">
        <v>75</v>
      </c>
      <c r="C6" s="11" t="s">
        <v>41</v>
      </c>
      <c r="D6" s="11" t="n">
        <v>23</v>
      </c>
      <c r="E6" s="11" t="s">
        <v>76</v>
      </c>
    </row>
    <row r="7" customFormat="false" ht="15" hidden="false" customHeight="true" outlineLevel="0" collapsed="false">
      <c r="B7" s="10" t="s">
        <v>77</v>
      </c>
      <c r="C7" s="10" t="s">
        <v>39</v>
      </c>
      <c r="D7" s="10" t="n">
        <v>50</v>
      </c>
      <c r="E7" s="10" t="s">
        <v>78</v>
      </c>
    </row>
    <row r="8" customFormat="false" ht="15" hidden="false" customHeight="true" outlineLevel="0" collapsed="false">
      <c r="B8" s="11" t="s">
        <v>79</v>
      </c>
      <c r="C8" s="11" t="s">
        <v>40</v>
      </c>
      <c r="D8" s="11" t="n">
        <v>75</v>
      </c>
      <c r="E8" s="11" t="s">
        <v>80</v>
      </c>
    </row>
    <row r="9" customFormat="false" ht="15" hidden="false" customHeight="true" outlineLevel="0" collapsed="false">
      <c r="B9" s="10" t="s">
        <v>81</v>
      </c>
      <c r="C9" s="10" t="s">
        <v>82</v>
      </c>
      <c r="D9" s="10" t="n">
        <v>8</v>
      </c>
      <c r="E9" s="10" t="s">
        <v>83</v>
      </c>
    </row>
    <row r="11" customFormat="false" ht="21.75" hidden="false" customHeight="true" outlineLevel="0" collapsed="false">
      <c r="G11" s="6" t="s">
        <v>44</v>
      </c>
      <c r="H11" s="6"/>
      <c r="I11" s="6"/>
      <c r="J11" s="6"/>
    </row>
    <row r="12" customFormat="false" ht="21.75" hidden="false" customHeight="true" outlineLevel="0" collapsed="false">
      <c r="G12" s="12" t="s">
        <v>45</v>
      </c>
      <c r="H12" s="13" t="s">
        <v>77</v>
      </c>
      <c r="I12" s="16"/>
    </row>
    <row r="13" customFormat="false" ht="21.75" hidden="false" customHeight="true" outlineLevel="0" collapsed="false">
      <c r="G13" s="12" t="s">
        <v>84</v>
      </c>
      <c r="H13" s="14" t="str">
        <f aca="false">VLOOKUP(H12,B5:E9,2,FALSE())</f>
        <v>Teclado</v>
      </c>
      <c r="I13" s="17"/>
    </row>
    <row r="14" customFormat="false" ht="21.75" hidden="false" customHeight="true" outlineLevel="0" collapsed="false">
      <c r="G14" s="12" t="s">
        <v>85</v>
      </c>
      <c r="H14" s="14" t="n">
        <f aca="false">VLOOKUP(H12,B5:E9,3,FALSE())</f>
        <v>50</v>
      </c>
      <c r="I14" s="17"/>
    </row>
    <row r="15" customFormat="false" ht="21.75" hidden="false" customHeight="true" outlineLevel="0" collapsed="false">
      <c r="G15" s="12" t="s">
        <v>86</v>
      </c>
      <c r="H15" s="14" t="str">
        <f aca="false">VLOOKUP(H12,B5:E9,4,FALSE())</f>
        <v>B01</v>
      </c>
      <c r="I15" s="17"/>
    </row>
  </sheetData>
  <mergeCells count="3">
    <mergeCell ref="B1:E1"/>
    <mergeCell ref="B2:E2"/>
    <mergeCell ref="G11:J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0"/>
    <col collapsed="false" customWidth="true" hidden="false" outlineLevel="0" max="3" min="3" style="1" width="14"/>
    <col collapsed="false" customWidth="true" hidden="false" outlineLevel="0" max="4" min="4" style="1" width="30"/>
    <col collapsed="false" customWidth="true" hidden="false" outlineLevel="0" max="5" min="5" style="1" width="4"/>
    <col collapsed="false" customWidth="true" hidden="false" outlineLevel="0" max="6" min="6" style="1" width="16"/>
    <col collapsed="false" customWidth="true" hidden="false" outlineLevel="0" max="7" min="7" style="1" width="20"/>
    <col collapsed="false" customWidth="true" hidden="false" outlineLevel="0" max="8" min="8" style="1" width="18"/>
  </cols>
  <sheetData>
    <row r="1" customFormat="false" ht="30" hidden="false" customHeight="true" outlineLevel="0" collapsed="false">
      <c r="B1" s="2" t="s">
        <v>87</v>
      </c>
      <c r="C1" s="2"/>
      <c r="D1" s="2"/>
    </row>
    <row r="2" customFormat="false" ht="36" hidden="false" customHeight="true" outlineLevel="0" collapsed="false">
      <c r="B2" s="9" t="s">
        <v>88</v>
      </c>
      <c r="C2" s="9"/>
      <c r="D2" s="9"/>
    </row>
    <row r="4" customFormat="false" ht="15" hidden="false" customHeight="true" outlineLevel="0" collapsed="false">
      <c r="B4" s="3" t="s">
        <v>89</v>
      </c>
      <c r="C4" s="3" t="s">
        <v>90</v>
      </c>
      <c r="D4" s="3" t="s">
        <v>91</v>
      </c>
    </row>
    <row r="5" customFormat="false" ht="15" hidden="false" customHeight="true" outlineLevel="0" collapsed="false">
      <c r="B5" s="10" t="n">
        <v>0</v>
      </c>
      <c r="C5" s="10" t="s">
        <v>92</v>
      </c>
      <c r="D5" s="10" t="s">
        <v>93</v>
      </c>
    </row>
    <row r="6" customFormat="false" ht="15" hidden="false" customHeight="true" outlineLevel="0" collapsed="false">
      <c r="B6" s="11" t="n">
        <v>1000</v>
      </c>
      <c r="C6" s="11" t="s">
        <v>94</v>
      </c>
      <c r="D6" s="11" t="s">
        <v>95</v>
      </c>
    </row>
    <row r="7" customFormat="false" ht="15" hidden="false" customHeight="true" outlineLevel="0" collapsed="false">
      <c r="B7" s="10" t="n">
        <v>5000</v>
      </c>
      <c r="C7" s="10" t="s">
        <v>96</v>
      </c>
      <c r="D7" s="10" t="s">
        <v>97</v>
      </c>
    </row>
    <row r="8" customFormat="false" ht="15" hidden="false" customHeight="true" outlineLevel="0" collapsed="false">
      <c r="B8" s="11" t="n">
        <v>10000</v>
      </c>
      <c r="C8" s="11" t="s">
        <v>98</v>
      </c>
      <c r="D8" s="11" t="s">
        <v>99</v>
      </c>
    </row>
    <row r="9" customFormat="false" ht="15" hidden="false" customHeight="true" outlineLevel="0" collapsed="false">
      <c r="B9" s="10" t="n">
        <v>20000</v>
      </c>
      <c r="C9" s="10" t="s">
        <v>100</v>
      </c>
      <c r="D9" s="10" t="s">
        <v>101</v>
      </c>
    </row>
    <row r="11" customFormat="false" ht="21.75" hidden="false" customHeight="true" outlineLevel="0" collapsed="false">
      <c r="F11" s="6" t="s">
        <v>44</v>
      </c>
      <c r="G11" s="6"/>
      <c r="H11" s="6"/>
    </row>
    <row r="12" customFormat="false" ht="36" hidden="false" customHeight="true" outlineLevel="0" collapsed="false">
      <c r="F12" s="15" t="s">
        <v>102</v>
      </c>
      <c r="G12" s="15"/>
      <c r="H12" s="15"/>
    </row>
    <row r="13" customFormat="false" ht="15" hidden="false" customHeight="true" outlineLevel="0" collapsed="false">
      <c r="F13" s="3" t="s">
        <v>103</v>
      </c>
      <c r="G13" s="3" t="s">
        <v>104</v>
      </c>
      <c r="H13" s="3" t="s">
        <v>105</v>
      </c>
    </row>
    <row r="14" customFormat="false" ht="15" hidden="false" customHeight="true" outlineLevel="0" collapsed="false">
      <c r="F14" s="11" t="n">
        <v>750</v>
      </c>
      <c r="G14" s="14" t="str">
        <f aca="false">VLOOKUP(F14,$B$5:$C$9,2,TRUE())</f>
        <v>1%</v>
      </c>
      <c r="H14" s="11" t="s">
        <v>92</v>
      </c>
    </row>
    <row r="15" customFormat="false" ht="15" hidden="false" customHeight="true" outlineLevel="0" collapsed="false">
      <c r="F15" s="10" t="n">
        <v>2500</v>
      </c>
      <c r="G15" s="14" t="str">
        <f aca="false">VLOOKUP(F15,$B$5:$C$9,2,TRUE())</f>
        <v>2%</v>
      </c>
      <c r="H15" s="10" t="s">
        <v>94</v>
      </c>
    </row>
    <row r="16" customFormat="false" ht="15" hidden="false" customHeight="true" outlineLevel="0" collapsed="false">
      <c r="F16" s="11" t="n">
        <v>7500</v>
      </c>
      <c r="G16" s="14" t="str">
        <f aca="false">VLOOKUP(F16,$B$5:$C$9,2,TRUE())</f>
        <v>3%</v>
      </c>
      <c r="H16" s="11" t="s">
        <v>96</v>
      </c>
    </row>
    <row r="17" customFormat="false" ht="15" hidden="false" customHeight="true" outlineLevel="0" collapsed="false">
      <c r="F17" s="10" t="n">
        <v>15000</v>
      </c>
      <c r="G17" s="14" t="str">
        <f aca="false">VLOOKUP(F17,$B$5:$C$9,2,TRUE())</f>
        <v>5%</v>
      </c>
      <c r="H17" s="10" t="s">
        <v>98</v>
      </c>
    </row>
    <row r="18" customFormat="false" ht="15" hidden="false" customHeight="true" outlineLevel="0" collapsed="false">
      <c r="F18" s="11" t="n">
        <v>30000</v>
      </c>
      <c r="G18" s="14" t="str">
        <f aca="false">VLOOKUP(F18,$B$5:$C$9,2,TRUE())</f>
        <v>7%</v>
      </c>
      <c r="H18" s="11" t="s">
        <v>100</v>
      </c>
    </row>
  </sheetData>
  <mergeCells count="4">
    <mergeCell ref="B1:D1"/>
    <mergeCell ref="B2:D2"/>
    <mergeCell ref="F11:H11"/>
    <mergeCell ref="F12:H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4"/>
    <col collapsed="false" customWidth="true" hidden="false" outlineLevel="0" max="6" min="6" style="1" width="14"/>
    <col collapsed="false" customWidth="true" hidden="false" outlineLevel="0" max="7" min="7" style="1" width="24"/>
  </cols>
  <sheetData>
    <row r="1" customFormat="false" ht="30" hidden="false" customHeight="true" outlineLevel="0" collapsed="false">
      <c r="B1" s="2" t="s">
        <v>106</v>
      </c>
      <c r="C1" s="2"/>
      <c r="D1" s="2"/>
    </row>
    <row r="2" customFormat="false" ht="36" hidden="false" customHeight="true" outlineLevel="0" collapsed="false">
      <c r="B2" s="9" t="s">
        <v>107</v>
      </c>
      <c r="C2" s="9"/>
      <c r="D2" s="9"/>
    </row>
    <row r="4" customFormat="false" ht="15" hidden="false" customHeight="true" outlineLevel="0" collapsed="false">
      <c r="B4" s="3" t="s">
        <v>36</v>
      </c>
      <c r="C4" s="3" t="s">
        <v>37</v>
      </c>
      <c r="D4" s="3" t="s">
        <v>38</v>
      </c>
    </row>
    <row r="5" customFormat="false" ht="15" hidden="false" customHeight="true" outlineLevel="0" collapsed="false">
      <c r="B5" s="10" t="n">
        <v>101</v>
      </c>
      <c r="C5" s="10" t="s">
        <v>39</v>
      </c>
      <c r="D5" s="10" t="n">
        <v>80</v>
      </c>
    </row>
    <row r="6" customFormat="false" ht="15" hidden="false" customHeight="true" outlineLevel="0" collapsed="false">
      <c r="B6" s="11" t="n">
        <v>102</v>
      </c>
      <c r="C6" s="11" t="s">
        <v>40</v>
      </c>
      <c r="D6" s="11" t="n">
        <v>45</v>
      </c>
    </row>
    <row r="7" customFormat="false" ht="15" hidden="false" customHeight="true" outlineLevel="0" collapsed="false">
      <c r="B7" s="10" t="n">
        <v>103</v>
      </c>
      <c r="C7" s="10" t="s">
        <v>41</v>
      </c>
      <c r="D7" s="10" t="n">
        <v>850</v>
      </c>
    </row>
    <row r="8" customFormat="false" ht="15" hidden="false" customHeight="true" outlineLevel="0" collapsed="false">
      <c r="B8" s="11" t="n">
        <v>104</v>
      </c>
      <c r="C8" s="11" t="s">
        <v>42</v>
      </c>
      <c r="D8" s="11" t="n">
        <v>120</v>
      </c>
    </row>
    <row r="9" customFormat="false" ht="15" hidden="false" customHeight="true" outlineLevel="0" collapsed="false">
      <c r="B9" s="10" t="n">
        <v>105</v>
      </c>
      <c r="C9" s="10" t="s">
        <v>43</v>
      </c>
      <c r="D9" s="10" t="n">
        <v>180</v>
      </c>
    </row>
    <row r="11" customFormat="false" ht="21.75" hidden="false" customHeight="true" outlineLevel="0" collapsed="false">
      <c r="F11" s="6" t="s">
        <v>44</v>
      </c>
      <c r="G11" s="6"/>
    </row>
    <row r="12" customFormat="false" ht="15" hidden="false" customHeight="true" outlineLevel="0" collapsed="false">
      <c r="F12" s="12" t="s">
        <v>45</v>
      </c>
      <c r="G12" s="13" t="n">
        <v>999</v>
      </c>
      <c r="H12" s="13" t="n">
        <v>999</v>
      </c>
    </row>
    <row r="13" customFormat="false" ht="15" hidden="false" customHeight="true" outlineLevel="0" collapsed="false">
      <c r="F13" s="12" t="s">
        <v>84</v>
      </c>
      <c r="G13" s="14" t="str">
        <f aca="false">IFERROR(VLOOKUP(G12,B5:D9,2,FALSE()),"Produto não encontrado")</f>
        <v>Produto não encontrado</v>
      </c>
      <c r="H13" s="14" t="str">
        <f aca="false">IFERROR(VLOOKUP(G12,B5:D9,2,FALSE()),"Produto não encontrado")</f>
        <v>Produto não encontrado</v>
      </c>
    </row>
    <row r="15" customFormat="false" ht="36" hidden="false" customHeight="true" outlineLevel="0" collapsed="false">
      <c r="F15" s="15" t="s">
        <v>108</v>
      </c>
      <c r="G15" s="15"/>
    </row>
  </sheetData>
  <mergeCells count="4">
    <mergeCell ref="B1:D1"/>
    <mergeCell ref="B2:D2"/>
    <mergeCell ref="F11:G11"/>
    <mergeCell ref="F15:G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"/>
    <col collapsed="false" customWidth="true" hidden="false" outlineLevel="0" max="3" min="3" style="1" width="20"/>
    <col collapsed="false" customWidth="true" hidden="false" outlineLevel="0" max="4" min="4" style="1" width="12"/>
    <col collapsed="false" customWidth="true" hidden="false" outlineLevel="0" max="5" min="5" style="1" width="4"/>
    <col collapsed="false" customWidth="true" hidden="false" outlineLevel="0" max="6" min="6" style="1" width="14"/>
    <col collapsed="false" customWidth="true" hidden="false" outlineLevel="0" max="7" min="7" style="1" width="20"/>
    <col collapsed="false" customWidth="true" hidden="false" outlineLevel="0" max="8" min="8" style="1" width="14"/>
  </cols>
  <sheetData>
    <row r="1" customFormat="false" ht="30" hidden="false" customHeight="true" outlineLevel="0" collapsed="false">
      <c r="B1" s="2" t="s">
        <v>109</v>
      </c>
      <c r="C1" s="2"/>
      <c r="D1" s="2"/>
    </row>
    <row r="2" customFormat="false" ht="36" hidden="false" customHeight="true" outlineLevel="0" collapsed="false">
      <c r="B2" s="9" t="s">
        <v>110</v>
      </c>
      <c r="C2" s="9"/>
      <c r="D2" s="9"/>
    </row>
    <row r="4" customFormat="false" ht="15" hidden="false" customHeight="true" outlineLevel="0" collapsed="false">
      <c r="B4" s="3" t="s">
        <v>36</v>
      </c>
      <c r="C4" s="3" t="s">
        <v>37</v>
      </c>
      <c r="D4" s="3" t="s">
        <v>38</v>
      </c>
    </row>
    <row r="5" customFormat="false" ht="15" hidden="false" customHeight="true" outlineLevel="0" collapsed="false">
      <c r="B5" s="10" t="n">
        <v>501</v>
      </c>
      <c r="C5" s="10" t="s">
        <v>111</v>
      </c>
      <c r="D5" s="10" t="n">
        <v>280</v>
      </c>
    </row>
    <row r="6" customFormat="false" ht="15" hidden="false" customHeight="true" outlineLevel="0" collapsed="false">
      <c r="B6" s="11" t="n">
        <v>502</v>
      </c>
      <c r="C6" s="11" t="s">
        <v>112</v>
      </c>
      <c r="D6" s="11" t="n">
        <v>450</v>
      </c>
    </row>
    <row r="7" customFormat="false" ht="15" hidden="false" customHeight="true" outlineLevel="0" collapsed="false">
      <c r="B7" s="10" t="n">
        <v>503</v>
      </c>
      <c r="C7" s="10" t="s">
        <v>113</v>
      </c>
      <c r="D7" s="10" t="n">
        <v>390</v>
      </c>
    </row>
    <row r="8" customFormat="false" ht="15" hidden="false" customHeight="true" outlineLevel="0" collapsed="false">
      <c r="B8" s="11" t="n">
        <v>504</v>
      </c>
      <c r="C8" s="11" t="s">
        <v>114</v>
      </c>
      <c r="D8" s="11" t="n">
        <v>320</v>
      </c>
    </row>
    <row r="9" customFormat="false" ht="15" hidden="false" customHeight="true" outlineLevel="0" collapsed="false">
      <c r="B9" s="10" t="n">
        <v>505</v>
      </c>
      <c r="C9" s="10" t="s">
        <v>115</v>
      </c>
      <c r="D9" s="10" t="n">
        <v>380</v>
      </c>
    </row>
    <row r="11" customFormat="false" ht="21.75" hidden="false" customHeight="true" outlineLevel="0" collapsed="false">
      <c r="F11" s="6" t="s">
        <v>44</v>
      </c>
      <c r="G11" s="6"/>
      <c r="H11" s="6"/>
    </row>
    <row r="12" customFormat="false" ht="15" hidden="false" customHeight="true" outlineLevel="0" collapsed="false">
      <c r="F12" s="12" t="s">
        <v>45</v>
      </c>
      <c r="G12" s="13" t="n">
        <v>503</v>
      </c>
      <c r="H12" s="13" t="n">
        <v>503</v>
      </c>
    </row>
    <row r="13" customFormat="false" ht="15" hidden="false" customHeight="true" outlineLevel="0" collapsed="false">
      <c r="F13" s="12" t="s">
        <v>116</v>
      </c>
      <c r="G13" s="14" t="n">
        <f aca="false">IFERROR(MATCH(G12,B5:B9,0),"não encontrado")</f>
        <v>3</v>
      </c>
      <c r="H13" s="14" t="n">
        <f aca="false">IFERROR(MATCH(G12,B5:B9,0),"não encontrado")</f>
        <v>3</v>
      </c>
    </row>
    <row r="14" customFormat="false" ht="15" hidden="false" customHeight="true" outlineLevel="0" collapsed="false">
      <c r="F14" s="12" t="s">
        <v>46</v>
      </c>
      <c r="G14" s="14" t="n">
        <f aca="false">IFERROR(INDEX(D5:D9,MATCH(G12,B5:B9,0)),"Produto não encontrado")</f>
        <v>390</v>
      </c>
      <c r="H14" s="14" t="n">
        <f aca="false">IFERROR(INDEX(D5:D9,MATCH(G12,B5:B9,0)),"Produto não encontrado")</f>
        <v>390</v>
      </c>
    </row>
    <row r="16" customFormat="false" ht="36" hidden="false" customHeight="true" outlineLevel="0" collapsed="false">
      <c r="F16" s="15" t="s">
        <v>117</v>
      </c>
      <c r="G16" s="15"/>
      <c r="H16" s="15"/>
    </row>
  </sheetData>
  <mergeCells count="4">
    <mergeCell ref="B1:D1"/>
    <mergeCell ref="B2:D2"/>
    <mergeCell ref="F11:H11"/>
    <mergeCell ref="F16:H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8"/>
    <col collapsed="false" customWidth="true" hidden="false" outlineLevel="0" max="5" min="3" style="1" width="18"/>
    <col collapsed="false" customWidth="true" hidden="false" outlineLevel="0" max="6" min="6" style="1" width="14"/>
    <col collapsed="false" customWidth="true" hidden="false" outlineLevel="0" max="7" min="7" style="1" width="4"/>
    <col collapsed="false" customWidth="true" hidden="false" outlineLevel="0" max="8" min="8" style="1" width="10"/>
    <col collapsed="false" customWidth="true" hidden="false" outlineLevel="0" max="9" min="9" style="1" width="22"/>
    <col collapsed="false" customWidth="true" hidden="false" outlineLevel="0" max="10" min="10" style="1" width="16"/>
  </cols>
  <sheetData>
    <row r="1" customFormat="false" ht="30" hidden="false" customHeight="true" outlineLevel="0" collapsed="false">
      <c r="B1" s="2" t="s">
        <v>118</v>
      </c>
      <c r="C1" s="2"/>
      <c r="D1" s="2"/>
      <c r="E1" s="2"/>
      <c r="F1" s="2"/>
    </row>
    <row r="2" customFormat="false" ht="36" hidden="false" customHeight="true" outlineLevel="0" collapsed="false">
      <c r="B2" s="9" t="s">
        <v>119</v>
      </c>
      <c r="C2" s="9"/>
      <c r="D2" s="9"/>
      <c r="E2" s="9"/>
      <c r="F2" s="9"/>
    </row>
    <row r="4" customFormat="false" ht="15" hidden="false" customHeight="true" outlineLevel="0" collapsed="false">
      <c r="B4" s="3" t="s">
        <v>120</v>
      </c>
      <c r="C4" s="3" t="s">
        <v>121</v>
      </c>
      <c r="D4" s="3" t="s">
        <v>122</v>
      </c>
      <c r="E4" s="3" t="s">
        <v>123</v>
      </c>
      <c r="F4" s="3" t="s">
        <v>53</v>
      </c>
    </row>
    <row r="5" customFormat="false" ht="15" hidden="false" customHeight="true" outlineLevel="0" collapsed="false">
      <c r="B5" s="10" t="s">
        <v>124</v>
      </c>
      <c r="C5" s="10" t="s">
        <v>125</v>
      </c>
      <c r="D5" s="10" t="s">
        <v>126</v>
      </c>
      <c r="E5" s="10" t="s">
        <v>55</v>
      </c>
      <c r="F5" s="10" t="n">
        <v>4500</v>
      </c>
    </row>
    <row r="6" customFormat="false" ht="15" hidden="false" customHeight="true" outlineLevel="0" collapsed="false">
      <c r="B6" s="11" t="s">
        <v>127</v>
      </c>
      <c r="C6" s="11" t="s">
        <v>128</v>
      </c>
      <c r="D6" s="11" t="s">
        <v>129</v>
      </c>
      <c r="E6" s="11" t="s">
        <v>130</v>
      </c>
      <c r="F6" s="11" t="n">
        <v>3800</v>
      </c>
    </row>
    <row r="7" customFormat="false" ht="15" hidden="false" customHeight="true" outlineLevel="0" collapsed="false">
      <c r="B7" s="10" t="s">
        <v>131</v>
      </c>
      <c r="C7" s="10" t="s">
        <v>132</v>
      </c>
      <c r="D7" s="10" t="s">
        <v>133</v>
      </c>
      <c r="E7" s="10" t="s">
        <v>57</v>
      </c>
      <c r="F7" s="10" t="n">
        <v>7200</v>
      </c>
    </row>
    <row r="8" customFormat="false" ht="15" hidden="false" customHeight="true" outlineLevel="0" collapsed="false">
      <c r="B8" s="11" t="s">
        <v>134</v>
      </c>
      <c r="C8" s="11" t="s">
        <v>135</v>
      </c>
      <c r="D8" s="11" t="s">
        <v>136</v>
      </c>
      <c r="E8" s="11" t="s">
        <v>55</v>
      </c>
      <c r="F8" s="11" t="n">
        <v>8500</v>
      </c>
    </row>
    <row r="9" customFormat="false" ht="15" hidden="false" customHeight="true" outlineLevel="0" collapsed="false">
      <c r="B9" s="10" t="s">
        <v>137</v>
      </c>
      <c r="C9" s="10" t="s">
        <v>138</v>
      </c>
      <c r="D9" s="10" t="s">
        <v>139</v>
      </c>
      <c r="E9" s="10" t="s">
        <v>59</v>
      </c>
      <c r="F9" s="10" t="n">
        <v>6100</v>
      </c>
    </row>
    <row r="11" customFormat="false" ht="21.75" hidden="false" customHeight="true" outlineLevel="0" collapsed="false">
      <c r="H11" s="6" t="s">
        <v>44</v>
      </c>
      <c r="I11" s="6"/>
      <c r="J11" s="6"/>
    </row>
    <row r="12" customFormat="false" ht="21.75" hidden="false" customHeight="true" outlineLevel="0" collapsed="false">
      <c r="H12" s="12" t="s">
        <v>140</v>
      </c>
      <c r="I12" s="13" t="s">
        <v>131</v>
      </c>
      <c r="J12" s="13" t="s">
        <v>131</v>
      </c>
    </row>
    <row r="13" customFormat="false" ht="21.75" hidden="false" customHeight="true" outlineLevel="0" collapsed="false">
      <c r="H13" s="12" t="s">
        <v>141</v>
      </c>
      <c r="I13" s="14" t="str">
        <f aca="false">IFERROR(INDEX(C5:C9,MATCH(I12,B5:B9,0)),"Não encontrado")</f>
        <v>Carla Souza</v>
      </c>
      <c r="J13" s="14" t="str">
        <f aca="false">IFERROR(INDEX(C5:C9,MATCH(I12,B5:B9,0)),"Não encontrado")</f>
        <v>Carla Souza</v>
      </c>
    </row>
    <row r="14" customFormat="false" ht="21.75" hidden="false" customHeight="true" outlineLevel="0" collapsed="false">
      <c r="H14" s="12" t="s">
        <v>142</v>
      </c>
      <c r="I14" s="14" t="str">
        <f aca="false">IFERROR(INDEX(D5:D9,MATCH(I12,B5:B9,0)),"Não encontrado")</f>
        <v>Gerente</v>
      </c>
      <c r="J14" s="14" t="str">
        <f aca="false">IFERROR(INDEX(D5:D9,MATCH(I12,B5:B9,0)),"Não encontrado")</f>
        <v>Gerente</v>
      </c>
    </row>
    <row r="15" customFormat="false" ht="21.75" hidden="false" customHeight="true" outlineLevel="0" collapsed="false">
      <c r="H15" s="12" t="s">
        <v>143</v>
      </c>
      <c r="I15" s="14" t="str">
        <f aca="false">IFERROR(INDEX(E5:E9,MATCH(I12,B5:B9,0)),"Não encontrado")</f>
        <v>RH</v>
      </c>
      <c r="J15" s="14" t="str">
        <f aca="false">IFERROR(INDEX(E5:E9,MATCH(I12,B5:B9,0)),"Não encontrado")</f>
        <v>RH</v>
      </c>
    </row>
    <row r="16" customFormat="false" ht="21.75" hidden="false" customHeight="true" outlineLevel="0" collapsed="false">
      <c r="H16" s="12" t="s">
        <v>66</v>
      </c>
      <c r="I16" s="14" t="n">
        <f aca="false">IFERROR(INDEX(F5:F9,MATCH(I12,B5:B9,0)),"Não encontrado")</f>
        <v>7200</v>
      </c>
      <c r="J16" s="14" t="n">
        <f aca="false">IFERROR(INDEX(F5:F9,MATCH(I12,B5:B9,0)),"Não encontrado")</f>
        <v>7200</v>
      </c>
    </row>
    <row r="18" customFormat="false" ht="36" hidden="false" customHeight="true" outlineLevel="0" collapsed="false">
      <c r="H18" s="15" t="s">
        <v>144</v>
      </c>
      <c r="I18" s="15"/>
      <c r="J18" s="15"/>
    </row>
  </sheetData>
  <mergeCells count="4">
    <mergeCell ref="B1:F1"/>
    <mergeCell ref="B2:F2"/>
    <mergeCell ref="H11:J11"/>
    <mergeCell ref="H18:J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6"/>
    <col collapsed="false" customWidth="true" hidden="false" outlineLevel="0" max="4" min="3" style="1" width="18"/>
    <col collapsed="false" customWidth="true" hidden="false" outlineLevel="0" max="5" min="5" style="1" width="16"/>
    <col collapsed="false" customWidth="true" hidden="false" outlineLevel="0" max="6" min="6" style="1" width="4"/>
    <col collapsed="false" customWidth="true" hidden="false" outlineLevel="0" max="7" min="7" style="1" width="16"/>
    <col collapsed="false" customWidth="true" hidden="false" outlineLevel="0" max="8" min="8" style="1" width="22"/>
  </cols>
  <sheetData>
    <row r="1" customFormat="false" ht="30" hidden="false" customHeight="true" outlineLevel="0" collapsed="false">
      <c r="B1" s="2" t="s">
        <v>145</v>
      </c>
      <c r="C1" s="2"/>
      <c r="D1" s="2"/>
      <c r="E1" s="2"/>
    </row>
    <row r="2" customFormat="false" ht="36" hidden="false" customHeight="true" outlineLevel="0" collapsed="false">
      <c r="B2" s="9" t="s">
        <v>146</v>
      </c>
      <c r="C2" s="9"/>
      <c r="D2" s="9"/>
      <c r="E2" s="9"/>
    </row>
    <row r="4" customFormat="false" ht="15" hidden="false" customHeight="true" outlineLevel="0" collapsed="false">
      <c r="B4" s="3" t="s">
        <v>147</v>
      </c>
      <c r="C4" s="3" t="s">
        <v>121</v>
      </c>
      <c r="D4" s="3" t="s">
        <v>148</v>
      </c>
      <c r="E4" s="3" t="s">
        <v>149</v>
      </c>
    </row>
    <row r="5" customFormat="false" ht="15" hidden="false" customHeight="true" outlineLevel="0" collapsed="false">
      <c r="B5" s="10" t="s">
        <v>150</v>
      </c>
      <c r="C5" s="10" t="s">
        <v>151</v>
      </c>
      <c r="D5" s="10" t="s">
        <v>152</v>
      </c>
      <c r="E5" s="10" t="s">
        <v>153</v>
      </c>
    </row>
    <row r="6" customFormat="false" ht="15" hidden="false" customHeight="true" outlineLevel="0" collapsed="false">
      <c r="B6" s="11" t="s">
        <v>154</v>
      </c>
      <c r="C6" s="11" t="s">
        <v>155</v>
      </c>
      <c r="D6" s="11" t="s">
        <v>156</v>
      </c>
      <c r="E6" s="11" t="s">
        <v>157</v>
      </c>
    </row>
    <row r="7" customFormat="false" ht="15" hidden="false" customHeight="true" outlineLevel="0" collapsed="false">
      <c r="B7" s="10" t="s">
        <v>158</v>
      </c>
      <c r="C7" s="10" t="s">
        <v>159</v>
      </c>
      <c r="D7" s="10" t="s">
        <v>160</v>
      </c>
      <c r="E7" s="10" t="s">
        <v>161</v>
      </c>
    </row>
    <row r="8" customFormat="false" ht="15" hidden="false" customHeight="true" outlineLevel="0" collapsed="false">
      <c r="B8" s="11" t="s">
        <v>162</v>
      </c>
      <c r="C8" s="11" t="s">
        <v>163</v>
      </c>
      <c r="D8" s="11" t="s">
        <v>164</v>
      </c>
      <c r="E8" s="11" t="s">
        <v>165</v>
      </c>
    </row>
    <row r="9" customFormat="false" ht="15" hidden="false" customHeight="true" outlineLevel="0" collapsed="false">
      <c r="B9" s="10" t="s">
        <v>166</v>
      </c>
      <c r="C9" s="10" t="s">
        <v>167</v>
      </c>
      <c r="D9" s="10" t="s">
        <v>168</v>
      </c>
      <c r="E9" s="10" t="s">
        <v>169</v>
      </c>
    </row>
    <row r="11" customFormat="false" ht="21.75" hidden="false" customHeight="true" outlineLevel="0" collapsed="false">
      <c r="G11" s="6" t="s">
        <v>44</v>
      </c>
      <c r="H11" s="6"/>
    </row>
    <row r="12" customFormat="false" ht="15" hidden="false" customHeight="true" outlineLevel="0" collapsed="false">
      <c r="F12" s="12" t="s">
        <v>170</v>
      </c>
      <c r="G12" s="13" t="s">
        <v>158</v>
      </c>
      <c r="H12" s="12" t="s">
        <v>170</v>
      </c>
      <c r="I12" s="13" t="s">
        <v>158</v>
      </c>
    </row>
    <row r="13" customFormat="false" ht="15" hidden="false" customHeight="true" outlineLevel="0" collapsed="false">
      <c r="F13" s="12" t="s">
        <v>141</v>
      </c>
      <c r="G13" s="14" t="str">
        <f aca="false">IFERROR(INDEX(C5:C9,MATCH(G12,B5:B9,0)),"Cliente não cadastrado")</f>
        <v>Carla Melo</v>
      </c>
      <c r="H13" s="12" t="s">
        <v>141</v>
      </c>
      <c r="I13" s="14" t="str">
        <f aca="false">IFERROR(INDEX(C5:C9,MATCH(H12,B5:B9,0)),"Cliente não cadastrado")</f>
        <v>Cliente não cadastrado</v>
      </c>
    </row>
    <row r="15" customFormat="false" ht="36" hidden="false" customHeight="true" outlineLevel="0" collapsed="false">
      <c r="G15" s="15" t="s">
        <v>171</v>
      </c>
      <c r="H15" s="15"/>
    </row>
  </sheetData>
  <mergeCells count="4">
    <mergeCell ref="B1:E1"/>
    <mergeCell ref="B2:E2"/>
    <mergeCell ref="G11:H11"/>
    <mergeCell ref="G15:H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4"/>
    <col collapsed="false" customWidth="true" hidden="false" outlineLevel="0" max="8" min="3" style="1" width="10"/>
    <col collapsed="false" customWidth="true" hidden="false" outlineLevel="0" max="9" min="9" style="1" width="4"/>
    <col collapsed="false" customWidth="true" hidden="false" outlineLevel="0" max="10" min="10" style="1" width="14"/>
    <col collapsed="false" customWidth="true" hidden="false" outlineLevel="0" max="11" min="11" style="1" width="16"/>
  </cols>
  <sheetData>
    <row r="1" customFormat="false" ht="30" hidden="false" customHeight="true" outlineLevel="0" collapsed="false">
      <c r="B1" s="2" t="s">
        <v>172</v>
      </c>
      <c r="C1" s="2"/>
      <c r="D1" s="2"/>
      <c r="E1" s="2"/>
      <c r="F1" s="2"/>
      <c r="G1" s="2"/>
      <c r="H1" s="2"/>
    </row>
    <row r="2" customFormat="false" ht="36" hidden="false" customHeight="true" outlineLevel="0" collapsed="false">
      <c r="B2" s="9" t="s">
        <v>173</v>
      </c>
      <c r="C2" s="9"/>
      <c r="D2" s="9"/>
      <c r="E2" s="9"/>
      <c r="F2" s="9"/>
      <c r="G2" s="9"/>
      <c r="H2" s="9"/>
    </row>
    <row r="4" customFormat="false" ht="15" hidden="false" customHeight="true" outlineLevel="0" collapsed="false">
      <c r="B4" s="3" t="s">
        <v>174</v>
      </c>
      <c r="C4" s="3" t="s">
        <v>175</v>
      </c>
      <c r="D4" s="3" t="s">
        <v>176</v>
      </c>
      <c r="E4" s="3" t="s">
        <v>177</v>
      </c>
      <c r="F4" s="3" t="s">
        <v>178</v>
      </c>
      <c r="G4" s="3" t="s">
        <v>179</v>
      </c>
      <c r="H4" s="3" t="s">
        <v>180</v>
      </c>
    </row>
    <row r="5" customFormat="false" ht="15" hidden="false" customHeight="true" outlineLevel="0" collapsed="false">
      <c r="B5" s="18" t="s">
        <v>181</v>
      </c>
      <c r="C5" s="11" t="n">
        <v>15000</v>
      </c>
      <c r="D5" s="11" t="n">
        <v>18000</v>
      </c>
      <c r="E5" s="11" t="n">
        <v>22000</v>
      </c>
      <c r="F5" s="11" t="n">
        <v>19500</v>
      </c>
      <c r="G5" s="11" t="n">
        <v>25000</v>
      </c>
      <c r="H5" s="11" t="n">
        <v>28000</v>
      </c>
    </row>
    <row r="8" customFormat="false" ht="21.75" hidden="false" customHeight="true" outlineLevel="0" collapsed="false">
      <c r="J8" s="6" t="s">
        <v>44</v>
      </c>
      <c r="K8" s="6"/>
    </row>
    <row r="9" customFormat="false" ht="21.75" hidden="false" customHeight="true" outlineLevel="0" collapsed="false">
      <c r="J9" s="12" t="s">
        <v>182</v>
      </c>
      <c r="K9" s="13" t="s">
        <v>177</v>
      </c>
      <c r="L9" s="13" t="s">
        <v>177</v>
      </c>
    </row>
    <row r="10" customFormat="false" ht="21.75" hidden="false" customHeight="true" outlineLevel="0" collapsed="false">
      <c r="J10" s="12" t="s">
        <v>183</v>
      </c>
      <c r="K10" s="14" t="n">
        <f aca="false">HLOOKUP(K9,C4:H5,2,FALSE())</f>
        <v>22000</v>
      </c>
      <c r="L10" s="14" t="n">
        <f aca="false">HLOOKUP(K9,C4:H5,2,FALSE())</f>
        <v>22000</v>
      </c>
    </row>
    <row r="12" customFormat="false" ht="36" hidden="false" customHeight="true" outlineLevel="0" collapsed="false">
      <c r="J12" s="15" t="s">
        <v>184</v>
      </c>
      <c r="K12" s="15"/>
    </row>
  </sheetData>
  <mergeCells count="4">
    <mergeCell ref="B1:H1"/>
    <mergeCell ref="B2:H2"/>
    <mergeCell ref="J8:K8"/>
    <mergeCell ref="J12:K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10"/>
    <col collapsed="false" customWidth="true" hidden="false" outlineLevel="0" max="6" min="6" style="1" width="12"/>
    <col collapsed="false" customWidth="true" hidden="false" outlineLevel="0" max="7" min="7" style="1" width="4"/>
    <col collapsed="false" customWidth="true" hidden="false" outlineLevel="0" max="8" min="8" style="1" width="10"/>
    <col collapsed="false" customWidth="true" hidden="false" outlineLevel="0" max="10" min="9" style="1" width="26"/>
  </cols>
  <sheetData>
    <row r="1" customFormat="false" ht="30" hidden="false" customHeight="true" outlineLevel="0" collapsed="false">
      <c r="B1" s="2" t="s">
        <v>185</v>
      </c>
      <c r="C1" s="2"/>
      <c r="D1" s="2"/>
      <c r="E1" s="2"/>
      <c r="F1" s="2"/>
    </row>
    <row r="2" customFormat="false" ht="36" hidden="false" customHeight="true" outlineLevel="0" collapsed="false">
      <c r="B2" s="9" t="s">
        <v>186</v>
      </c>
      <c r="C2" s="9"/>
      <c r="D2" s="9"/>
      <c r="E2" s="9"/>
      <c r="F2" s="9"/>
    </row>
    <row r="4" customFormat="false" ht="15" hidden="false" customHeight="true" outlineLevel="0" collapsed="false">
      <c r="B4" s="3" t="s">
        <v>36</v>
      </c>
      <c r="C4" s="3" t="s">
        <v>37</v>
      </c>
      <c r="D4" s="3" t="s">
        <v>187</v>
      </c>
      <c r="E4" s="3" t="s">
        <v>38</v>
      </c>
      <c r="F4" s="3" t="s">
        <v>70</v>
      </c>
    </row>
    <row r="5" customFormat="false" ht="15" hidden="false" customHeight="true" outlineLevel="0" collapsed="false">
      <c r="B5" s="10" t="s">
        <v>188</v>
      </c>
      <c r="C5" s="10" t="s">
        <v>189</v>
      </c>
      <c r="D5" s="10" t="s">
        <v>190</v>
      </c>
      <c r="E5" s="10" t="n">
        <v>3200</v>
      </c>
      <c r="F5" s="10" t="n">
        <v>12</v>
      </c>
    </row>
    <row r="6" customFormat="false" ht="15" hidden="false" customHeight="true" outlineLevel="0" collapsed="false">
      <c r="B6" s="11" t="s">
        <v>191</v>
      </c>
      <c r="C6" s="11" t="s">
        <v>192</v>
      </c>
      <c r="D6" s="11" t="s">
        <v>193</v>
      </c>
      <c r="E6" s="11" t="n">
        <v>1450</v>
      </c>
      <c r="F6" s="11" t="n">
        <v>8</v>
      </c>
    </row>
    <row r="7" customFormat="false" ht="15" hidden="false" customHeight="true" outlineLevel="0" collapsed="false">
      <c r="B7" s="10" t="s">
        <v>194</v>
      </c>
      <c r="C7" s="10" t="s">
        <v>195</v>
      </c>
      <c r="D7" s="10" t="s">
        <v>193</v>
      </c>
      <c r="E7" s="10" t="n">
        <v>380</v>
      </c>
      <c r="F7" s="10" t="n">
        <v>35</v>
      </c>
    </row>
    <row r="8" customFormat="false" ht="15" hidden="false" customHeight="true" outlineLevel="0" collapsed="false">
      <c r="B8" s="11" t="s">
        <v>196</v>
      </c>
      <c r="C8" s="11" t="s">
        <v>197</v>
      </c>
      <c r="D8" s="11" t="s">
        <v>193</v>
      </c>
      <c r="E8" s="11" t="n">
        <v>220</v>
      </c>
      <c r="F8" s="11" t="n">
        <v>50</v>
      </c>
    </row>
    <row r="9" customFormat="false" ht="15" hidden="false" customHeight="true" outlineLevel="0" collapsed="false">
      <c r="B9" s="10" t="s">
        <v>198</v>
      </c>
      <c r="C9" s="10" t="s">
        <v>199</v>
      </c>
      <c r="D9" s="10" t="s">
        <v>200</v>
      </c>
      <c r="E9" s="10" t="n">
        <v>450</v>
      </c>
      <c r="F9" s="10" t="n">
        <v>20</v>
      </c>
    </row>
    <row r="10" customFormat="false" ht="15" hidden="false" customHeight="true" outlineLevel="0" collapsed="false">
      <c r="B10" s="11" t="s">
        <v>201</v>
      </c>
      <c r="C10" s="11" t="s">
        <v>112</v>
      </c>
      <c r="D10" s="11" t="s">
        <v>202</v>
      </c>
      <c r="E10" s="11" t="n">
        <v>450</v>
      </c>
      <c r="F10" s="11" t="n">
        <v>30</v>
      </c>
    </row>
    <row r="11" customFormat="false" ht="15" hidden="false" customHeight="true" outlineLevel="0" collapsed="false">
      <c r="B11" s="10" t="s">
        <v>203</v>
      </c>
      <c r="C11" s="10" t="s">
        <v>204</v>
      </c>
      <c r="D11" s="10" t="s">
        <v>205</v>
      </c>
      <c r="E11" s="10" t="n">
        <v>320</v>
      </c>
      <c r="F11" s="10" t="n">
        <v>25</v>
      </c>
    </row>
    <row r="12" customFormat="false" ht="15" hidden="false" customHeight="true" outlineLevel="0" collapsed="false">
      <c r="B12" s="11" t="s">
        <v>206</v>
      </c>
      <c r="C12" s="11" t="s">
        <v>207</v>
      </c>
      <c r="D12" s="11" t="s">
        <v>208</v>
      </c>
      <c r="E12" s="11" t="n">
        <v>280</v>
      </c>
      <c r="F12" s="11" t="n">
        <v>18</v>
      </c>
    </row>
    <row r="13" customFormat="false" ht="15" hidden="false" customHeight="true" outlineLevel="0" collapsed="false">
      <c r="B13" s="10" t="s">
        <v>209</v>
      </c>
      <c r="C13" s="10" t="s">
        <v>210</v>
      </c>
      <c r="D13" s="10" t="s">
        <v>211</v>
      </c>
      <c r="E13" s="10" t="n">
        <v>890</v>
      </c>
      <c r="F13" s="10" t="n">
        <v>7</v>
      </c>
    </row>
    <row r="14" customFormat="false" ht="15" hidden="false" customHeight="true" outlineLevel="0" collapsed="false">
      <c r="B14" s="11" t="s">
        <v>212</v>
      </c>
      <c r="C14" s="11" t="s">
        <v>213</v>
      </c>
      <c r="D14" s="11" t="s">
        <v>214</v>
      </c>
      <c r="E14" s="11" t="n">
        <v>520</v>
      </c>
      <c r="F14" s="11" t="n">
        <v>15</v>
      </c>
    </row>
    <row r="16" customFormat="false" ht="21.75" hidden="false" customHeight="true" outlineLevel="0" collapsed="false">
      <c r="H16" s="6" t="s">
        <v>215</v>
      </c>
      <c r="I16" s="6"/>
      <c r="J16" s="6"/>
    </row>
    <row r="17" customFormat="false" ht="21.75" hidden="false" customHeight="true" outlineLevel="0" collapsed="false">
      <c r="H17" s="12" t="s">
        <v>45</v>
      </c>
      <c r="I17" s="13" t="s">
        <v>198</v>
      </c>
      <c r="J17" s="13" t="s">
        <v>198</v>
      </c>
    </row>
    <row r="19" customFormat="false" ht="15" hidden="false" customHeight="true" outlineLevel="0" collapsed="false">
      <c r="H19" s="3" t="s">
        <v>216</v>
      </c>
      <c r="I19" s="3" t="s">
        <v>217</v>
      </c>
      <c r="J19" s="3" t="s">
        <v>218</v>
      </c>
    </row>
    <row r="20" customFormat="false" ht="15" hidden="false" customHeight="true" outlineLevel="0" collapsed="false">
      <c r="H20" s="19" t="s">
        <v>37</v>
      </c>
      <c r="I20" s="14" t="str">
        <f aca="false">IFERROR(VLOOKUP(I17,$B$5:$F$14,2,FALSE()),"Não encontrado")</f>
        <v>Headset Sony</v>
      </c>
      <c r="J20" s="20" t="str">
        <f aca="false">IFERROR(INDEX($C$5:$C$14,MATCH(I17,$B$5:$B$14,0)),"Não encontrado")</f>
        <v>Headset Sony</v>
      </c>
    </row>
    <row r="21" customFormat="false" ht="15" hidden="false" customHeight="true" outlineLevel="0" collapsed="false">
      <c r="H21" s="21" t="s">
        <v>187</v>
      </c>
      <c r="I21" s="14" t="str">
        <f aca="false">IFERROR(VLOOKUP(I17,$B$5:$F$14,3,FALSE()),"Não encontrado")</f>
        <v>Áudio</v>
      </c>
      <c r="J21" s="20" t="str">
        <f aca="false">IFERROR(INDEX($D$5:$D$14,MATCH(I17,$B$5:$B$14,0)),"Não encontrado")</f>
        <v>Áudio</v>
      </c>
    </row>
    <row r="22" customFormat="false" ht="15" hidden="false" customHeight="true" outlineLevel="0" collapsed="false">
      <c r="H22" s="19" t="s">
        <v>38</v>
      </c>
      <c r="I22" s="14" t="n">
        <f aca="false">IFERROR(VLOOKUP(I17,$B$5:$F$14,4,FALSE()),"Não encontrado")</f>
        <v>450</v>
      </c>
      <c r="J22" s="20" t="n">
        <f aca="false">IFERROR(INDEX($E$5:$E$14,MATCH(I17,$B$5:$B$14,0)),"Não encontrado")</f>
        <v>450</v>
      </c>
    </row>
    <row r="23" customFormat="false" ht="15" hidden="false" customHeight="true" outlineLevel="0" collapsed="false">
      <c r="H23" s="21" t="s">
        <v>70</v>
      </c>
      <c r="I23" s="14" t="n">
        <f aca="false">IFERROR(VLOOKUP(I17,$B$5:$F$14,5,FALSE()),"Não encontrado")</f>
        <v>20</v>
      </c>
      <c r="J23" s="20" t="n">
        <f aca="false">IFERROR(INDEX($F$5:$F$14,MATCH(I17,$B$5:$B$14,0)),"Não encontrado")</f>
        <v>20</v>
      </c>
    </row>
    <row r="25" customFormat="false" ht="36" hidden="false" customHeight="true" outlineLevel="0" collapsed="false">
      <c r="H25" s="15" t="s">
        <v>219</v>
      </c>
      <c r="I25" s="15"/>
      <c r="J25" s="15"/>
    </row>
  </sheetData>
  <mergeCells count="4">
    <mergeCell ref="B1:F1"/>
    <mergeCell ref="B2:F2"/>
    <mergeCell ref="H16:J16"/>
    <mergeCell ref="H25:J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2026-08-26T03:59:45Z</dcterms:created>
  <dc:creator>openpyxl</dc:creator>
  <dc:description/>
  <dc:language>en-US</dc:language>
  <cp:lastModifiedBy/>
  <dcterms:modified xsi:type="dcterms:W3CDTF">2026-08-26T04:01:48Z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